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B905A319-DEF6-4E98-9EA4-F9CBB70368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0" i="1"/>
  <c r="D15" i="1"/>
  <c r="D17" i="1" s="1"/>
  <c r="C15" i="1"/>
  <c r="C16" i="1" s="1"/>
  <c r="B15" i="1"/>
  <c r="B16" i="1" s="1"/>
  <c r="C8" i="1"/>
  <c r="C10" i="1"/>
  <c r="G17" i="1" l="1"/>
  <c r="F16" i="1"/>
  <c r="E16" i="1"/>
  <c r="D16" i="1"/>
  <c r="G16" i="1" s="1"/>
  <c r="G15" i="1"/>
  <c r="C17" i="1"/>
  <c r="F17" i="1" s="1"/>
  <c r="F15" i="1"/>
  <c r="B17" i="1"/>
  <c r="E17" i="1" s="1"/>
  <c r="E15" i="1"/>
</calcChain>
</file>

<file path=xl/sharedStrings.xml><?xml version="1.0" encoding="utf-8"?>
<sst xmlns="http://schemas.openxmlformats.org/spreadsheetml/2006/main" count="27" uniqueCount="21">
  <si>
    <t>Wysokość budżetu przypadająca na UJK</t>
  </si>
  <si>
    <t>Rola w projekcie</t>
  </si>
  <si>
    <t>kierownik projektu</t>
  </si>
  <si>
    <t>Kierownik pakietu zadań/WP Leader</t>
  </si>
  <si>
    <t>Członek zespołu</t>
  </si>
  <si>
    <t>Rola pełnione w projekcie</t>
  </si>
  <si>
    <t>do 500 tys. PLN</t>
  </si>
  <si>
    <t>&gt; 500 tys - 1 mln PLN</t>
  </si>
  <si>
    <t>&gt; 1 mln -5 mln PLN</t>
  </si>
  <si>
    <t>&gt; 5 mln - 10 mln PLN</t>
  </si>
  <si>
    <t>&gt; 10 mln PLN</t>
  </si>
  <si>
    <t>45% - działaność badawcza + organ -nauka</t>
  </si>
  <si>
    <t>PRZYKŁAD (wartość proj. 3 mln)</t>
  </si>
  <si>
    <t xml:space="preserve">Kierownik projektu </t>
  </si>
  <si>
    <t>Kwota bazowa dodatku (licznik wzoru)</t>
  </si>
  <si>
    <t>mies. stawka godz. regulamin 143,33</t>
  </si>
  <si>
    <t>Przykład</t>
  </si>
  <si>
    <t>mies. stawka godz. regulamin 168</t>
  </si>
  <si>
    <t>mies. wymiar godz. regulamin 143,33</t>
  </si>
  <si>
    <t>dot. pracowników na etatach badawczo-dydaktycznych</t>
  </si>
  <si>
    <t>Załącznik nr 4 do Regulaminu wynagradzania pracowników UJK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</si>
</sst>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8" fontId="0" fillId="0" borderId="0" xfId="0" applyNumberFormat="1"/>
    <xf numFmtId="9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8" fontId="0" fillId="0" borderId="1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8" fontId="0" fillId="2" borderId="1" xfId="0" applyNumberFormat="1" applyFill="1" applyBorder="1"/>
    <xf numFmtId="1" fontId="0" fillId="0" borderId="1" xfId="0" applyNumberFormat="1" applyBorder="1"/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tabSelected="1" workbookViewId="0">
      <selection sqref="A1:G1"/>
    </sheetView>
  </sheetViews>
  <sheetFormatPr defaultRowHeight="15" x14ac:dyDescent="0.25"/>
  <cols>
    <col min="1" max="1" width="38.85546875" customWidth="1"/>
    <col min="2" max="2" width="19.42578125" customWidth="1"/>
    <col min="3" max="3" width="25.28515625" customWidth="1"/>
    <col min="4" max="4" width="19.28515625" customWidth="1"/>
    <col min="5" max="5" width="17.85546875" customWidth="1"/>
    <col min="6" max="6" width="14.5703125" customWidth="1"/>
    <col min="7" max="7" width="21.140625" customWidth="1"/>
  </cols>
  <sheetData>
    <row r="1" spans="1:7" x14ac:dyDescent="0.25">
      <c r="A1" s="12" t="s">
        <v>20</v>
      </c>
      <c r="B1" s="12"/>
      <c r="C1" s="12"/>
      <c r="D1" s="12"/>
      <c r="E1" s="12"/>
      <c r="F1" s="12"/>
      <c r="G1" s="12"/>
    </row>
    <row r="2" spans="1:7" x14ac:dyDescent="0.25">
      <c r="A2" s="3" t="s">
        <v>0</v>
      </c>
      <c r="B2" s="3" t="s">
        <v>1</v>
      </c>
      <c r="C2" s="3"/>
      <c r="D2" s="3"/>
    </row>
    <row r="3" spans="1:7" ht="30" x14ac:dyDescent="0.25">
      <c r="A3" s="3"/>
      <c r="B3" s="3" t="s">
        <v>2</v>
      </c>
      <c r="C3" s="4" t="s">
        <v>3</v>
      </c>
      <c r="D3" s="3" t="s">
        <v>4</v>
      </c>
    </row>
    <row r="4" spans="1:7" x14ac:dyDescent="0.25">
      <c r="A4" s="3" t="s">
        <v>5</v>
      </c>
      <c r="B4" s="5">
        <v>10000</v>
      </c>
      <c r="C4" s="5">
        <v>8000</v>
      </c>
      <c r="D4" s="5">
        <v>6000</v>
      </c>
      <c r="E4" s="1"/>
    </row>
    <row r="5" spans="1:7" x14ac:dyDescent="0.25">
      <c r="A5" s="3" t="s">
        <v>6</v>
      </c>
      <c r="B5" s="5">
        <v>300</v>
      </c>
      <c r="C5" s="5">
        <v>255</v>
      </c>
      <c r="D5" s="5">
        <v>150</v>
      </c>
    </row>
    <row r="6" spans="1:7" x14ac:dyDescent="0.25">
      <c r="A6" s="3" t="s">
        <v>7</v>
      </c>
      <c r="B6" s="5">
        <v>600</v>
      </c>
      <c r="C6" s="5">
        <v>510</v>
      </c>
      <c r="D6" s="5">
        <v>300</v>
      </c>
    </row>
    <row r="7" spans="1:7" x14ac:dyDescent="0.25">
      <c r="A7" s="3" t="s">
        <v>8</v>
      </c>
      <c r="B7" s="5">
        <v>900</v>
      </c>
      <c r="C7" s="5">
        <v>765</v>
      </c>
      <c r="D7" s="5">
        <v>450</v>
      </c>
    </row>
    <row r="8" spans="1:7" x14ac:dyDescent="0.25">
      <c r="A8" s="3" t="s">
        <v>9</v>
      </c>
      <c r="B8" s="5">
        <v>1200</v>
      </c>
      <c r="C8" s="5">
        <f>B8*85%</f>
        <v>1020</v>
      </c>
      <c r="D8" s="5">
        <v>600</v>
      </c>
    </row>
    <row r="9" spans="1:7" x14ac:dyDescent="0.25">
      <c r="A9" s="3" t="s">
        <v>10</v>
      </c>
      <c r="B9" s="5">
        <v>1500</v>
      </c>
      <c r="C9" s="5">
        <v>1275</v>
      </c>
      <c r="D9" s="5">
        <v>750</v>
      </c>
    </row>
    <row r="10" spans="1:7" x14ac:dyDescent="0.25">
      <c r="C10" s="2">
        <f>C9/B9</f>
        <v>0.85</v>
      </c>
    </row>
    <row r="11" spans="1:7" x14ac:dyDescent="0.25">
      <c r="A11" s="11" t="s">
        <v>16</v>
      </c>
      <c r="B11" s="11"/>
      <c r="C11" s="11"/>
      <c r="D11" s="11"/>
      <c r="E11" s="11"/>
      <c r="F11" s="11"/>
      <c r="G11" s="11"/>
    </row>
    <row r="12" spans="1:7" x14ac:dyDescent="0.25">
      <c r="B12" s="1"/>
      <c r="C12" s="1"/>
      <c r="E12" s="10" t="s">
        <v>19</v>
      </c>
      <c r="F12" s="10"/>
      <c r="G12" s="10"/>
    </row>
    <row r="13" spans="1:7" x14ac:dyDescent="0.25">
      <c r="E13" s="10" t="s">
        <v>11</v>
      </c>
      <c r="F13" s="10"/>
      <c r="G13" s="10"/>
    </row>
    <row r="14" spans="1:7" ht="60" x14ac:dyDescent="0.25">
      <c r="A14" s="3" t="s">
        <v>12</v>
      </c>
      <c r="B14" s="3" t="s">
        <v>13</v>
      </c>
      <c r="C14" s="3" t="s">
        <v>3</v>
      </c>
      <c r="D14" s="3" t="s">
        <v>4</v>
      </c>
      <c r="E14" s="6" t="s">
        <v>13</v>
      </c>
      <c r="F14" s="7" t="s">
        <v>3</v>
      </c>
      <c r="G14" s="6" t="s">
        <v>4</v>
      </c>
    </row>
    <row r="15" spans="1:7" x14ac:dyDescent="0.25">
      <c r="A15" s="3" t="s">
        <v>14</v>
      </c>
      <c r="B15" s="5">
        <f>B4+B7</f>
        <v>10900</v>
      </c>
      <c r="C15" s="5">
        <f>C4+C7</f>
        <v>8765</v>
      </c>
      <c r="D15" s="5">
        <f>D4+D7</f>
        <v>6450</v>
      </c>
      <c r="E15" s="8">
        <f>B15*45%</f>
        <v>4905</v>
      </c>
      <c r="F15" s="8">
        <f>C15*45%</f>
        <v>3944.25</v>
      </c>
      <c r="G15" s="8">
        <f>D15*45%</f>
        <v>2902.5</v>
      </c>
    </row>
    <row r="16" spans="1:7" x14ac:dyDescent="0.25">
      <c r="A16" s="3" t="s">
        <v>15</v>
      </c>
      <c r="B16" s="5">
        <f>B15/143.33</f>
        <v>76.048280192562615</v>
      </c>
      <c r="C16" s="5">
        <f>C15/143.33</f>
        <v>61.152584943835897</v>
      </c>
      <c r="D16" s="5">
        <f>D15/143.33</f>
        <v>45.001046535965948</v>
      </c>
      <c r="E16" s="8">
        <f>B16*B20</f>
        <v>4905</v>
      </c>
      <c r="F16" s="8">
        <f>C16*B20</f>
        <v>3944.25</v>
      </c>
      <c r="G16" s="8">
        <f>D16*B20</f>
        <v>2902.5</v>
      </c>
    </row>
    <row r="17" spans="1:7" x14ac:dyDescent="0.25">
      <c r="A17" s="3" t="s">
        <v>17</v>
      </c>
      <c r="B17" s="5">
        <f>B15/168</f>
        <v>64.88095238095238</v>
      </c>
      <c r="C17" s="5">
        <f>C15/168</f>
        <v>52.172619047619051</v>
      </c>
      <c r="D17" s="5">
        <f>D15/168</f>
        <v>38.392857142857146</v>
      </c>
      <c r="E17" s="8">
        <f>B17*B21</f>
        <v>4905</v>
      </c>
      <c r="F17" s="8">
        <f>C17*B21</f>
        <v>3944.2500000000009</v>
      </c>
      <c r="G17" s="8">
        <f>D17*B21</f>
        <v>2902.5000000000005</v>
      </c>
    </row>
    <row r="20" spans="1:7" x14ac:dyDescent="0.25">
      <c r="A20" s="3" t="s">
        <v>18</v>
      </c>
      <c r="B20" s="9">
        <f>143.33*45%</f>
        <v>64.498500000000007</v>
      </c>
    </row>
    <row r="21" spans="1:7" x14ac:dyDescent="0.25">
      <c r="A21" s="3" t="s">
        <v>17</v>
      </c>
      <c r="B21" s="9">
        <f>168*45%</f>
        <v>75.600000000000009</v>
      </c>
    </row>
  </sheetData>
  <mergeCells count="4">
    <mergeCell ref="E12:G12"/>
    <mergeCell ref="E13:G13"/>
    <mergeCell ref="A11:G11"/>
    <mergeCell ref="A1:G1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4 do Regulaminu wynagradzania pracowników UJK</dc:title>
  <dc:creator/>
  <cp:keywords>Załącznik nr 4 do Regulaminu wynagradzania pracowników UJK</cp:keywords>
  <cp:lastModifiedBy/>
  <dcterms:created xsi:type="dcterms:W3CDTF">2015-06-05T18:19:34Z</dcterms:created>
  <dcterms:modified xsi:type="dcterms:W3CDTF">2025-03-26T12:50:00Z</dcterms:modified>
</cp:coreProperties>
</file>